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agarcia/Documents/KARLA GARCIA/BOLDER/GRANO DE ORO/"/>
    </mc:Choice>
  </mc:AlternateContent>
  <xr:revisionPtr revIDLastSave="0" documentId="8_{561A6FE1-2E3D-BA46-9A27-1238AC85DEDE}" xr6:coauthVersionLast="47" xr6:coauthVersionMax="47" xr10:uidLastSave="{00000000-0000-0000-0000-000000000000}"/>
  <bookViews>
    <workbookView xWindow="880" yWindow="1460" windowWidth="24640" windowHeight="14000" activeTab="2" xr2:uid="{1B768CAB-8B9D-1045-9FA3-507545E2A519}"/>
  </bookViews>
  <sheets>
    <sheet name="Indicaciones" sheetId="1" r:id="rId1"/>
    <sheet name="Ejemplo" sheetId="2" r:id="rId2"/>
    <sheet name="Plantilla" sheetId="6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6" l="1"/>
  <c r="G24" i="6"/>
  <c r="F24" i="6"/>
  <c r="L16" i="6"/>
  <c r="G42" i="6" s="1"/>
  <c r="H7" i="6"/>
  <c r="H17" i="6" s="1"/>
  <c r="G36" i="6" s="1"/>
  <c r="G45" i="2"/>
  <c r="L16" i="2"/>
  <c r="G42" i="2" s="1"/>
  <c r="G24" i="2"/>
  <c r="F24" i="2"/>
  <c r="H11" i="2"/>
  <c r="H10" i="2"/>
  <c r="H9" i="2"/>
  <c r="H8" i="2"/>
  <c r="H7" i="2"/>
  <c r="H24" i="6" l="1"/>
  <c r="J24" i="6" s="1"/>
  <c r="J29" i="6" s="1"/>
  <c r="G38" i="6" s="1"/>
  <c r="G40" i="6" s="1"/>
  <c r="H24" i="2"/>
  <c r="J24" i="2" s="1"/>
  <c r="J29" i="2" s="1"/>
  <c r="G38" i="2" s="1"/>
  <c r="H17" i="2"/>
  <c r="G36" i="2" s="1"/>
  <c r="G40" i="2" l="1"/>
</calcChain>
</file>

<file path=xl/sharedStrings.xml><?xml version="1.0" encoding="utf-8"?>
<sst xmlns="http://schemas.openxmlformats.org/spreadsheetml/2006/main" count="132" uniqueCount="67">
  <si>
    <t>Registra la cantidad de productos que elaboras en el mes</t>
  </si>
  <si>
    <t>Número de productos elaborados en el mes</t>
  </si>
  <si>
    <t>Registra el valor que pagas cada mes por cada gasto</t>
  </si>
  <si>
    <t>Valor mensual</t>
  </si>
  <si>
    <t>Detalla todos los gastos fijos que tienes en tu negocio, es decir, esos gastos que debes realizar aunque vendas o no</t>
  </si>
  <si>
    <t>Concepto</t>
  </si>
  <si>
    <t>Esta celda se calcula automáticamente. Este es el valor que te cuesta en mano de obra, la elaboración de tu producto</t>
  </si>
  <si>
    <t>Costo producto unitario</t>
  </si>
  <si>
    <t>Coloca cuántos productos elabora en 1 hora</t>
  </si>
  <si>
    <t>Cantidad de productos hechos en 1 hora</t>
  </si>
  <si>
    <t>Esta celda se calcula automáticamente</t>
  </si>
  <si>
    <t>Costo por hora</t>
  </si>
  <si>
    <t>Detalla cuántas horas al día trabaja y multiplica ese valor por los días del mes</t>
  </si>
  <si>
    <t>Horas trabajadas al mes</t>
  </si>
  <si>
    <t>Sueldo + Beneficios</t>
  </si>
  <si>
    <t>Si le pagas con beneficios sociales no toques esta celda, en caso de que no lo hagas, borra el valor</t>
  </si>
  <si>
    <t>% Beneficios Sociales</t>
  </si>
  <si>
    <t>Detalla cuánto le pagas</t>
  </si>
  <si>
    <t xml:space="preserve">Sueldo </t>
  </si>
  <si>
    <t>Coloca el nombre del empleado o persona que te ayuda en la elaboración del producto. Si tienes más colaboradores que participan en la elaboración del producto lo sigues detallando en las siguientes filas</t>
  </si>
  <si>
    <t>Mano de Obra</t>
  </si>
  <si>
    <t>Costo cantidad producto</t>
  </si>
  <si>
    <t>Detalla cuánto es lo que utilizas para elaborar tu producto</t>
  </si>
  <si>
    <t>Cantidad usada en producto</t>
  </si>
  <si>
    <t>Cuánto te cuesta comprar esa cantidad</t>
  </si>
  <si>
    <t>Costo cantidad de compra</t>
  </si>
  <si>
    <t>Coloca la cantidad que le compras a tu proveedor.</t>
  </si>
  <si>
    <t>Cantidad de compra</t>
  </si>
  <si>
    <t>Detalla si usas los insumos en Kilos, libras, gramos, litros, cm3. Te recomiendo que uses solo una medida como ves en el ejemplo</t>
  </si>
  <si>
    <t>Medida de compra</t>
  </si>
  <si>
    <t>Lo que necesitas para elaborar tu producto</t>
  </si>
  <si>
    <t>Insumos</t>
  </si>
  <si>
    <t>COSTOS VARIABLES</t>
  </si>
  <si>
    <t>PRODUCTO A</t>
  </si>
  <si>
    <t>Ítem</t>
  </si>
  <si>
    <t>Medida de Compra</t>
  </si>
  <si>
    <t>Cantidad de Compra</t>
  </si>
  <si>
    <t>Costo Cantidad de Compra</t>
  </si>
  <si>
    <t>Plátano verde</t>
  </si>
  <si>
    <t>Gramos</t>
  </si>
  <si>
    <t>TOTAL</t>
  </si>
  <si>
    <t>MANO DE OBRA</t>
  </si>
  <si>
    <t>Colaborador 1</t>
  </si>
  <si>
    <t>Colaborador 2</t>
  </si>
  <si>
    <t>Colaborador 3</t>
  </si>
  <si>
    <t>COSTOS FIJOS</t>
  </si>
  <si>
    <t>TOTAL COSTOS FIJOS</t>
  </si>
  <si>
    <t>Queso</t>
  </si>
  <si>
    <t>Mantequilla</t>
  </si>
  <si>
    <t>Cilantro</t>
  </si>
  <si>
    <t>Sal</t>
  </si>
  <si>
    <t>Sueldo vendedor</t>
  </si>
  <si>
    <t>Alquiler</t>
  </si>
  <si>
    <t>Servicios Básicos</t>
  </si>
  <si>
    <t>Internet</t>
  </si>
  <si>
    <t>Publicidad</t>
  </si>
  <si>
    <t>Contador</t>
  </si>
  <si>
    <t>PUNTO DE EQUILIBRIO</t>
  </si>
  <si>
    <t>COSTOS FIJOS DEL MES</t>
  </si>
  <si>
    <t>COSTOS VARIABLES POR PRODUCTO</t>
  </si>
  <si>
    <t>MANO DE OBRA POR PRODUCTO</t>
  </si>
  <si>
    <t>PRECIO DE VENTA DEL PRODUCTO</t>
  </si>
  <si>
    <t>UTILIDAD BRUTA</t>
  </si>
  <si>
    <t>COSTOS FIJOS / UTILIDAD BRUTA</t>
  </si>
  <si>
    <t>A PARTIR DE LA VENTA DEL BOLÓN 819 COMIENZAS A TENER UTILIDAD</t>
  </si>
  <si>
    <t xml:space="preserve">Primero te recomiendo que veas la cápsula de "Costo de mi Producto" y te descargues la plantilla </t>
  </si>
  <si>
    <t>Te voy a recordar qué es cada uno de los costos que intervienen en el proceso y que necesitas determinar para calcular el punto de equilibrio.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</si>
</sst>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C335D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22"/>
      <color rgb="FFFFDB00"/>
      <name val="Calibri"/>
      <family val="2"/>
      <scheme val="minor"/>
    </font>
    <font>
      <b/>
      <sz val="16"/>
      <color rgb="FFFFDB00"/>
      <name val="Calibri"/>
      <family val="2"/>
      <scheme val="minor"/>
    </font>
    <font>
      <b/>
      <sz val="14"/>
      <color rgb="FFFFDB00"/>
      <name val="Calibri"/>
      <family val="2"/>
      <scheme val="minor"/>
    </font>
    <font>
      <sz val="12"/>
      <color rgb="FF1C335D"/>
      <name val="Calibri"/>
      <family val="2"/>
      <scheme val="minor"/>
    </font>
    <font>
      <b/>
      <sz val="14"/>
      <color rgb="FF1C335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1C335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DB00"/>
      </left>
      <right style="thin">
        <color rgb="FFFFDB00"/>
      </right>
      <top style="thin">
        <color rgb="FFFFDB00"/>
      </top>
      <bottom style="thin">
        <color rgb="FFFFDB00"/>
      </bottom>
      <diagonal/>
    </border>
    <border>
      <left style="medium">
        <color rgb="FFFFDB00"/>
      </left>
      <right/>
      <top style="medium">
        <color rgb="FFFFDB00"/>
      </top>
      <bottom/>
      <diagonal/>
    </border>
    <border>
      <left/>
      <right/>
      <top style="medium">
        <color rgb="FFFFDB00"/>
      </top>
      <bottom/>
      <diagonal/>
    </border>
    <border>
      <left/>
      <right style="medium">
        <color rgb="FFFFDB00"/>
      </right>
      <top style="medium">
        <color rgb="FFFFDB00"/>
      </top>
      <bottom/>
      <diagonal/>
    </border>
    <border>
      <left style="medium">
        <color rgb="FFFFDB00"/>
      </left>
      <right/>
      <top/>
      <bottom style="medium">
        <color rgb="FFFFDB00"/>
      </bottom>
      <diagonal/>
    </border>
    <border>
      <left/>
      <right/>
      <top/>
      <bottom style="medium">
        <color rgb="FFFFDB00"/>
      </bottom>
      <diagonal/>
    </border>
    <border>
      <left/>
      <right style="medium">
        <color rgb="FFFFDB00"/>
      </right>
      <top/>
      <bottom style="medium">
        <color rgb="FFFFDB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49" fontId="3" fillId="2" borderId="0" xfId="0" applyNumberFormat="1" applyFont="1" applyFill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6" fillId="2" borderId="0" xfId="0" applyNumberFormat="1" applyFont="1" applyFill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1" applyNumberFormat="1" applyFont="1" applyFill="1" applyBorder="1" applyAlignment="1" applyProtection="1">
      <alignment horizontal="center"/>
      <protection locked="0"/>
    </xf>
    <xf numFmtId="44" fontId="0" fillId="2" borderId="1" xfId="2" applyFont="1" applyFill="1" applyBorder="1" applyProtection="1"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44" fontId="8" fillId="4" borderId="1" xfId="2" applyFont="1" applyFill="1" applyBorder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6" fontId="0" fillId="2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0" fontId="7" fillId="4" borderId="5" xfId="0" applyFont="1" applyFill="1" applyBorder="1" applyAlignment="1" applyProtection="1">
      <alignment horizontal="center"/>
      <protection locked="0"/>
    </xf>
    <xf numFmtId="44" fontId="9" fillId="4" borderId="1" xfId="2" applyFon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4" fontId="0" fillId="2" borderId="0" xfId="0" applyNumberFormat="1" applyFill="1" applyProtection="1">
      <protection locked="0"/>
    </xf>
    <xf numFmtId="44" fontId="0" fillId="2" borderId="0" xfId="2" applyFont="1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44" fontId="0" fillId="2" borderId="9" xfId="2" applyFont="1" applyFill="1" applyBorder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alignment horizontal="left"/>
      <protection locked="0"/>
    </xf>
    <xf numFmtId="43" fontId="0" fillId="2" borderId="9" xfId="1" applyFont="1" applyFill="1" applyBorder="1" applyProtection="1"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DB00"/>
      <color rgb="FF1C3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469900</xdr:colOff>
      <xdr:row>8</xdr:row>
      <xdr:rowOff>63500</xdr:rowOff>
    </xdr:from>
    <xdr:to>
      <xdr:col>2</xdr:col>
      <xdr:colOff>5283200</xdr:colOff>
      <xdr:row>10</xdr:row>
      <xdr:rowOff>25400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A3658273-3CFD-E64F-89DD-10DD51FCEF07}"/>
            </a:ext>
          </a:extLst>
        </xdr:cNvPr>
        <xdr:cNvSpPr/>
      </xdr:nvSpPr>
      <xdr:spPr>
        <a:xfrm>
          <a:off x="1295400" y="266700"/>
          <a:ext cx="11811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Costos Variables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444500</xdr:colOff>
      <xdr:row>19</xdr:row>
      <xdr:rowOff>88900</xdr:rowOff>
    </xdr:from>
    <xdr:to>
      <xdr:col>2</xdr:col>
      <xdr:colOff>5257800</xdr:colOff>
      <xdr:row>21</xdr:row>
      <xdr:rowOff>50800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301E5955-1529-3C45-93CE-F3BBB7D9A62F}"/>
            </a:ext>
          </a:extLst>
        </xdr:cNvPr>
        <xdr:cNvSpPr/>
      </xdr:nvSpPr>
      <xdr:spPr>
        <a:xfrm>
          <a:off x="1270000" y="2527300"/>
          <a:ext cx="12065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Mano de Obra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508000</xdr:colOff>
      <xdr:row>32</xdr:row>
      <xdr:rowOff>88900</xdr:rowOff>
    </xdr:from>
    <xdr:to>
      <xdr:col>2</xdr:col>
      <xdr:colOff>5321300</xdr:colOff>
      <xdr:row>34</xdr:row>
      <xdr:rowOff>50800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D7DF25E8-1B33-6345-B2E2-D155A6252ECD}"/>
            </a:ext>
          </a:extLst>
        </xdr:cNvPr>
        <xdr:cNvSpPr/>
      </xdr:nvSpPr>
      <xdr:spPr>
        <a:xfrm>
          <a:off x="1333500" y="5168900"/>
          <a:ext cx="1143000" cy="3683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Costos</a:t>
          </a:r>
          <a:r>
            <a:rPr lang="es-ES_tradnl" sz="1800" b="1" baseline="0">
              <a:solidFill>
                <a:srgbClr val="FFFF00"/>
              </a:solidFill>
            </a:rPr>
            <a:t> Fijos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  <xdr:oneCellAnchor>
    <xdr:from>
      <xdr:col>1</xdr:col>
      <xdr:colOff>2663857</xdr:colOff>
      <xdr:row>46</xdr:row>
      <xdr:rowOff>64381</xdr:rowOff>
    </xdr:from>
    <xdr:ext cx="1782063" cy="300672"/>
    <xdr:pic>
      <xdr:nvPicPr>
        <xdr:cNvPr id="5" name="Imagen 4">
          <a:extLst>
            <a:ext uri="{FF2B5EF4-FFF2-40B4-BE49-F238E27FC236}">
              <a16:creationId xmlns:a16="http://schemas.microsoft.com/office/drawing/2014/main" id="{815AF339-A9D6-8941-B5D2-CC532C72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57" y="7989181"/>
          <a:ext cx="1782063" cy="300672"/>
        </a:xfrm>
        <a:prstGeom prst="rect">
          <a:avLst/>
        </a:prstGeom>
      </xdr:spPr>
    </xdr:pic>
    <xdr:clientData/>
  </xdr:oneCellAnchor>
  <xdr:oneCellAnchor>
    <xdr:from>
      <xdr:col>2</xdr:col>
      <xdr:colOff>1586872</xdr:colOff>
      <xdr:row>46</xdr:row>
      <xdr:rowOff>64633</xdr:rowOff>
    </xdr:from>
    <xdr:ext cx="2110463" cy="300672"/>
    <xdr:pic>
      <xdr:nvPicPr>
        <xdr:cNvPr id="6" name="Imagen 5">
          <a:extLst>
            <a:ext uri="{FF2B5EF4-FFF2-40B4-BE49-F238E27FC236}">
              <a16:creationId xmlns:a16="http://schemas.microsoft.com/office/drawing/2014/main" id="{9EC12896-D90C-A84D-BD28-4F44F8768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5872" y="7989433"/>
          <a:ext cx="2110463" cy="300672"/>
        </a:xfrm>
        <a:prstGeom prst="rect">
          <a:avLst/>
        </a:prstGeom>
      </xdr:spPr>
    </xdr:pic>
    <xdr:clientData/>
  </xdr:oneCellAnchor>
  <xdr:oneCellAnchor>
    <xdr:from>
      <xdr:col>1</xdr:col>
      <xdr:colOff>1567005</xdr:colOff>
      <xdr:row>43</xdr:row>
      <xdr:rowOff>176155</xdr:rowOff>
    </xdr:from>
    <xdr:ext cx="1236301" cy="1219829"/>
    <xdr:pic>
      <xdr:nvPicPr>
        <xdr:cNvPr id="7" name="Imagen 6">
          <a:extLst>
            <a:ext uri="{FF2B5EF4-FFF2-40B4-BE49-F238E27FC236}">
              <a16:creationId xmlns:a16="http://schemas.microsoft.com/office/drawing/2014/main" id="{949C1810-BEC7-944E-AD46-4CC9EFF8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905" y="7491355"/>
          <a:ext cx="1236301" cy="1219829"/>
        </a:xfrm>
        <a:prstGeom prst="rect">
          <a:avLst/>
        </a:prstGeom>
      </xdr:spPr>
    </xdr:pic>
    <xdr:clientData/>
  </xdr:oneCellAnchor>
  <xdr:twoCellAnchor>
    <xdr:from>
      <xdr:col>1</xdr:col>
      <xdr:colOff>465499</xdr:colOff>
      <xdr:row>1</xdr:row>
      <xdr:rowOff>65512</xdr:rowOff>
    </xdr:from>
    <xdr:to>
      <xdr:col>2</xdr:col>
      <xdr:colOff>5278799</xdr:colOff>
      <xdr:row>3</xdr:row>
      <xdr:rowOff>27413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0E1B41BD-9F64-6248-A630-0B6839BF91DA}"/>
            </a:ext>
          </a:extLst>
        </xdr:cNvPr>
        <xdr:cNvSpPr/>
      </xdr:nvSpPr>
      <xdr:spPr>
        <a:xfrm>
          <a:off x="1295400" y="266700"/>
          <a:ext cx="7604785" cy="364277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800" b="1">
              <a:solidFill>
                <a:srgbClr val="FFFF00"/>
              </a:solidFill>
            </a:rPr>
            <a:t>PUNTO DE EQUILIBRIO</a:t>
          </a:r>
          <a:endParaRPr lang="es-ES_tradnl" sz="1200" b="1">
            <a:solidFill>
              <a:srgbClr val="FFFF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1604852</xdr:colOff>
      <xdr:row>57</xdr:row>
      <xdr:rowOff>104126</xdr:rowOff>
    </xdr:from>
    <xdr:to>
      <xdr:col>4</xdr:col>
      <xdr:colOff>544630</xdr:colOff>
      <xdr:row>59</xdr:row>
      <xdr:rowOff>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DE4B53-8BDC-C64E-9271-660FCA634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352" y="59207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4</xdr:col>
      <xdr:colOff>654867</xdr:colOff>
      <xdr:row>57</xdr:row>
      <xdr:rowOff>104378</xdr:rowOff>
    </xdr:from>
    <xdr:to>
      <xdr:col>6</xdr:col>
      <xdr:colOff>834930</xdr:colOff>
      <xdr:row>59</xdr:row>
      <xdr:rowOff>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B51F18-52B1-854C-B0C5-DADA6DFB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6167" y="59209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55</xdr:row>
      <xdr:rowOff>12700</xdr:rowOff>
    </xdr:from>
    <xdr:to>
      <xdr:col>2</xdr:col>
      <xdr:colOff>1721416</xdr:colOff>
      <xdr:row>61</xdr:row>
      <xdr:rowOff>25400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85A42F-4D82-EF4B-821E-B4679726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5422900"/>
          <a:ext cx="1238816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385652</xdr:colOff>
      <xdr:row>55</xdr:row>
      <xdr:rowOff>154926</xdr:rowOff>
    </xdr:from>
    <xdr:to>
      <xdr:col>5</xdr:col>
      <xdr:colOff>239830</xdr:colOff>
      <xdr:row>57</xdr:row>
      <xdr:rowOff>51210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6B11FF-7FDD-9E43-9119-A28EEA5DA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752" y="13312126"/>
          <a:ext cx="1784578" cy="302684"/>
        </a:xfrm>
        <a:prstGeom prst="rect">
          <a:avLst/>
        </a:prstGeom>
      </xdr:spPr>
    </xdr:pic>
    <xdr:clientData/>
  </xdr:twoCellAnchor>
  <xdr:twoCellAnchor editAs="oneCell">
    <xdr:from>
      <xdr:col>5</xdr:col>
      <xdr:colOff>350067</xdr:colOff>
      <xdr:row>55</xdr:row>
      <xdr:rowOff>155178</xdr:rowOff>
    </xdr:from>
    <xdr:to>
      <xdr:col>7</xdr:col>
      <xdr:colOff>530130</xdr:colOff>
      <xdr:row>57</xdr:row>
      <xdr:rowOff>51462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D8CEB0-B759-144F-91FF-CF4F5533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567" y="13312378"/>
          <a:ext cx="2110463" cy="30268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53</xdr:row>
      <xdr:rowOff>63500</xdr:rowOff>
    </xdr:from>
    <xdr:to>
      <xdr:col>3</xdr:col>
      <xdr:colOff>502216</xdr:colOff>
      <xdr:row>59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2BF857-D45C-4747-B553-F6CB71D9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0" y="12814300"/>
          <a:ext cx="1238816" cy="12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D3B6-64F4-F548-AACB-180197B44D57}">
  <dimension ref="B5:G103"/>
  <sheetViews>
    <sheetView topLeftCell="A28" zoomScale="101" workbookViewId="0">
      <selection activeCell="C14" sqref="C14"/>
    </sheetView>
  </sheetViews>
  <sheetFormatPr baseColWidth="10" defaultRowHeight="16" x14ac:dyDescent="0.2"/>
  <cols>
    <col min="1" max="1" width="10.83203125" style="1"/>
    <col min="2" max="2" width="36.6640625" style="1" customWidth="1"/>
    <col min="3" max="3" width="81.83203125" style="1" customWidth="1"/>
    <col min="4" max="16384" width="10.83203125" style="1"/>
  </cols>
  <sheetData>
    <row r="5" spans="2:7" x14ac:dyDescent="0.2">
      <c r="B5" s="57" t="s">
        <v>65</v>
      </c>
      <c r="C5" s="57"/>
    </row>
    <row r="7" spans="2:7" x14ac:dyDescent="0.2">
      <c r="B7" s="57" t="s">
        <v>66</v>
      </c>
      <c r="C7" s="57"/>
    </row>
    <row r="9" spans="2:7" s="2" customFormat="1" x14ac:dyDescent="0.2">
      <c r="G9" s="10"/>
    </row>
    <row r="10" spans="2:7" s="2" customFormat="1" x14ac:dyDescent="0.2"/>
    <row r="11" spans="2:7" s="2" customFormat="1" x14ac:dyDescent="0.2">
      <c r="G11" s="10"/>
    </row>
    <row r="12" spans="2:7" s="2" customFormat="1" x14ac:dyDescent="0.2">
      <c r="B12" s="9" t="s">
        <v>31</v>
      </c>
      <c r="C12" s="7" t="s">
        <v>30</v>
      </c>
    </row>
    <row r="13" spans="2:7" s="2" customFormat="1" ht="31" customHeight="1" x14ac:dyDescent="0.2">
      <c r="B13" s="8" t="s">
        <v>29</v>
      </c>
      <c r="C13" s="4" t="s">
        <v>28</v>
      </c>
    </row>
    <row r="14" spans="2:7" s="2" customFormat="1" x14ac:dyDescent="0.2">
      <c r="B14" s="8" t="s">
        <v>27</v>
      </c>
      <c r="C14" s="7" t="s">
        <v>26</v>
      </c>
    </row>
    <row r="15" spans="2:7" s="2" customFormat="1" x14ac:dyDescent="0.2">
      <c r="B15" s="8" t="s">
        <v>25</v>
      </c>
      <c r="C15" s="7" t="s">
        <v>24</v>
      </c>
    </row>
    <row r="16" spans="2:7" s="2" customFormat="1" x14ac:dyDescent="0.2">
      <c r="B16" s="8" t="s">
        <v>23</v>
      </c>
      <c r="C16" s="7" t="s">
        <v>22</v>
      </c>
    </row>
    <row r="17" spans="2:3" s="2" customFormat="1" x14ac:dyDescent="0.2">
      <c r="B17" s="8" t="s">
        <v>21</v>
      </c>
      <c r="C17" s="7" t="s">
        <v>10</v>
      </c>
    </row>
    <row r="18" spans="2:3" s="2" customFormat="1" x14ac:dyDescent="0.2"/>
    <row r="19" spans="2:3" s="2" customFormat="1" x14ac:dyDescent="0.2"/>
    <row r="20" spans="2:3" s="2" customFormat="1" x14ac:dyDescent="0.2"/>
    <row r="21" spans="2:3" s="2" customFormat="1" x14ac:dyDescent="0.2"/>
    <row r="22" spans="2:3" s="2" customFormat="1" x14ac:dyDescent="0.2"/>
    <row r="23" spans="2:3" s="2" customFormat="1" ht="51" x14ac:dyDescent="0.2">
      <c r="B23" s="6" t="s">
        <v>20</v>
      </c>
      <c r="C23" s="4" t="s">
        <v>19</v>
      </c>
    </row>
    <row r="24" spans="2:3" s="2" customFormat="1" ht="17" x14ac:dyDescent="0.2">
      <c r="B24" s="6" t="s">
        <v>18</v>
      </c>
      <c r="C24" s="4" t="s">
        <v>17</v>
      </c>
    </row>
    <row r="25" spans="2:3" s="2" customFormat="1" ht="17" x14ac:dyDescent="0.2">
      <c r="B25" s="6" t="s">
        <v>16</v>
      </c>
      <c r="C25" s="7" t="s">
        <v>15</v>
      </c>
    </row>
    <row r="26" spans="2:3" s="2" customFormat="1" ht="17" x14ac:dyDescent="0.2">
      <c r="B26" s="6" t="s">
        <v>14</v>
      </c>
      <c r="C26" s="7" t="s">
        <v>10</v>
      </c>
    </row>
    <row r="27" spans="2:3" s="2" customFormat="1" ht="17" x14ac:dyDescent="0.2">
      <c r="B27" s="6" t="s">
        <v>13</v>
      </c>
      <c r="C27" s="7" t="s">
        <v>12</v>
      </c>
    </row>
    <row r="28" spans="2:3" s="2" customFormat="1" ht="17" x14ac:dyDescent="0.2">
      <c r="B28" s="6" t="s">
        <v>11</v>
      </c>
      <c r="C28" s="7" t="s">
        <v>10</v>
      </c>
    </row>
    <row r="29" spans="2:3" s="2" customFormat="1" ht="17" x14ac:dyDescent="0.2">
      <c r="B29" s="6" t="s">
        <v>9</v>
      </c>
      <c r="C29" s="7" t="s">
        <v>8</v>
      </c>
    </row>
    <row r="30" spans="2:3" s="2" customFormat="1" ht="34" x14ac:dyDescent="0.2">
      <c r="B30" s="6" t="s">
        <v>7</v>
      </c>
      <c r="C30" s="4" t="s">
        <v>6</v>
      </c>
    </row>
    <row r="31" spans="2:3" s="2" customFormat="1" x14ac:dyDescent="0.2"/>
    <row r="32" spans="2:3" s="2" customFormat="1" x14ac:dyDescent="0.2"/>
    <row r="33" spans="2:3" s="2" customFormat="1" x14ac:dyDescent="0.2"/>
    <row r="34" spans="2:3" s="2" customFormat="1" x14ac:dyDescent="0.2"/>
    <row r="35" spans="2:3" s="2" customFormat="1" x14ac:dyDescent="0.2"/>
    <row r="36" spans="2:3" s="2" customFormat="1" ht="34" x14ac:dyDescent="0.2">
      <c r="B36" s="5" t="s">
        <v>5</v>
      </c>
      <c r="C36" s="4" t="s">
        <v>4</v>
      </c>
    </row>
    <row r="37" spans="2:3" s="2" customFormat="1" ht="17" customHeight="1" x14ac:dyDescent="0.2">
      <c r="B37" s="5" t="s">
        <v>3</v>
      </c>
      <c r="C37" s="4" t="s">
        <v>2</v>
      </c>
    </row>
    <row r="38" spans="2:3" s="2" customFormat="1" ht="17" customHeight="1" x14ac:dyDescent="0.2">
      <c r="B38" s="5" t="s">
        <v>1</v>
      </c>
      <c r="C38" s="4" t="s">
        <v>0</v>
      </c>
    </row>
    <row r="39" spans="2:3" s="2" customFormat="1" ht="17" customHeight="1" x14ac:dyDescent="0.2"/>
    <row r="40" spans="2:3" s="2" customFormat="1" x14ac:dyDescent="0.2"/>
    <row r="41" spans="2:3" s="2" customFormat="1" x14ac:dyDescent="0.2"/>
    <row r="42" spans="2:3" s="2" customFormat="1" x14ac:dyDescent="0.2"/>
    <row r="43" spans="2:3" s="2" customFormat="1" x14ac:dyDescent="0.2"/>
    <row r="44" spans="2:3" s="2" customFormat="1" x14ac:dyDescent="0.2"/>
    <row r="47" spans="2:3" x14ac:dyDescent="0.2">
      <c r="B47" s="3"/>
    </row>
    <row r="49" spans="2:2" x14ac:dyDescent="0.2">
      <c r="B49"/>
    </row>
    <row r="50" spans="2:2" s="2" customFormat="1" x14ac:dyDescent="0.2"/>
    <row r="51" spans="2:2" s="2" customFormat="1" x14ac:dyDescent="0.2"/>
    <row r="52" spans="2:2" s="2" customFormat="1" x14ac:dyDescent="0.2"/>
    <row r="53" spans="2:2" s="2" customFormat="1" x14ac:dyDescent="0.2"/>
    <row r="54" spans="2:2" s="2" customFormat="1" x14ac:dyDescent="0.2"/>
    <row r="55" spans="2:2" s="2" customFormat="1" x14ac:dyDescent="0.2"/>
    <row r="56" spans="2:2" s="2" customFormat="1" x14ac:dyDescent="0.2"/>
    <row r="57" spans="2:2" s="2" customFormat="1" x14ac:dyDescent="0.2"/>
    <row r="58" spans="2:2" s="2" customFormat="1" x14ac:dyDescent="0.2"/>
    <row r="59" spans="2:2" s="2" customFormat="1" x14ac:dyDescent="0.2"/>
    <row r="60" spans="2:2" s="2" customFormat="1" x14ac:dyDescent="0.2"/>
    <row r="61" spans="2:2" s="2" customFormat="1" x14ac:dyDescent="0.2"/>
    <row r="62" spans="2:2" s="2" customFormat="1" x14ac:dyDescent="0.2"/>
    <row r="63" spans="2:2" s="2" customFormat="1" x14ac:dyDescent="0.2"/>
    <row r="64" spans="2: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</sheetData>
  <mergeCells count="2">
    <mergeCell ref="B5:C5"/>
    <mergeCell ref="B7:C7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1FA7-0C0A-A740-A6E0-27EC38F1662F}">
  <dimension ref="B2:M112"/>
  <sheetViews>
    <sheetView topLeftCell="A23" workbookViewId="0">
      <selection activeCell="K41" sqref="K41"/>
    </sheetView>
  </sheetViews>
  <sheetFormatPr baseColWidth="10" defaultRowHeight="16" x14ac:dyDescent="0.2"/>
  <cols>
    <col min="1" max="1" width="10.83203125" style="1"/>
    <col min="2" max="2" width="5" style="1" bestFit="1" customWidth="1"/>
    <col min="3" max="3" width="24.6640625" style="1" customWidth="1"/>
    <col min="4" max="8" width="12.6640625" style="1" customWidth="1"/>
    <col min="9" max="10" width="12.1640625" style="1" customWidth="1"/>
    <col min="11" max="12" width="16.33203125" style="1" customWidth="1"/>
    <col min="13" max="13" width="14.83203125" style="1" customWidth="1"/>
    <col min="14" max="16384" width="10.83203125" style="1"/>
  </cols>
  <sheetData>
    <row r="2" spans="2:12" s="2" customFormat="1" x14ac:dyDescent="0.2">
      <c r="B2" s="11"/>
    </row>
    <row r="3" spans="2:12" s="2" customFormat="1" ht="29" x14ac:dyDescent="0.35">
      <c r="B3" s="12" t="s">
        <v>32</v>
      </c>
      <c r="C3" s="12"/>
      <c r="D3" s="12"/>
      <c r="E3" s="12"/>
      <c r="F3" s="12"/>
      <c r="G3" s="12"/>
      <c r="H3" s="12"/>
      <c r="J3" s="27" t="s">
        <v>45</v>
      </c>
      <c r="K3" s="34"/>
      <c r="L3" s="34"/>
    </row>
    <row r="4" spans="2:12" s="2" customFormat="1" ht="29" x14ac:dyDescent="0.35">
      <c r="J4" s="22"/>
      <c r="K4" s="22"/>
      <c r="L4" s="22"/>
    </row>
    <row r="5" spans="2:12" s="2" customFormat="1" ht="23" customHeight="1" x14ac:dyDescent="0.25">
      <c r="B5" s="13" t="s">
        <v>33</v>
      </c>
      <c r="C5" s="13"/>
      <c r="D5" s="13"/>
      <c r="E5" s="13"/>
      <c r="F5" s="13"/>
      <c r="G5" s="13"/>
      <c r="H5" s="13"/>
      <c r="J5" s="37" t="s">
        <v>58</v>
      </c>
      <c r="K5" s="38"/>
      <c r="L5" s="38"/>
    </row>
    <row r="6" spans="2:12" s="2" customFormat="1" ht="51" x14ac:dyDescent="0.2">
      <c r="B6" s="6" t="s">
        <v>34</v>
      </c>
      <c r="C6" s="6" t="s">
        <v>31</v>
      </c>
      <c r="D6" s="6" t="s">
        <v>35</v>
      </c>
      <c r="E6" s="6" t="s">
        <v>36</v>
      </c>
      <c r="F6" s="6" t="s">
        <v>37</v>
      </c>
      <c r="G6" s="6" t="s">
        <v>23</v>
      </c>
      <c r="H6" s="6" t="s">
        <v>21</v>
      </c>
      <c r="J6" s="35" t="s">
        <v>5</v>
      </c>
      <c r="K6" s="36"/>
      <c r="L6" s="5" t="s">
        <v>3</v>
      </c>
    </row>
    <row r="7" spans="2:12" s="2" customFormat="1" x14ac:dyDescent="0.2">
      <c r="B7" s="7">
        <v>1</v>
      </c>
      <c r="C7" s="7" t="s">
        <v>38</v>
      </c>
      <c r="D7" s="14" t="s">
        <v>39</v>
      </c>
      <c r="E7" s="15">
        <v>1000</v>
      </c>
      <c r="F7" s="16">
        <v>1</v>
      </c>
      <c r="G7" s="15">
        <v>200</v>
      </c>
      <c r="H7" s="16">
        <f>G7*F7/E7</f>
        <v>0.2</v>
      </c>
      <c r="J7" s="39" t="s">
        <v>51</v>
      </c>
      <c r="K7" s="40"/>
      <c r="L7" s="16">
        <v>500</v>
      </c>
    </row>
    <row r="8" spans="2:12" s="2" customFormat="1" x14ac:dyDescent="0.2">
      <c r="B8" s="7">
        <v>2</v>
      </c>
      <c r="C8" s="7" t="s">
        <v>47</v>
      </c>
      <c r="D8" s="14" t="s">
        <v>39</v>
      </c>
      <c r="E8" s="15">
        <v>1000</v>
      </c>
      <c r="F8" s="16">
        <v>5</v>
      </c>
      <c r="G8" s="15">
        <v>40</v>
      </c>
      <c r="H8" s="16">
        <f>G8*F8/E8</f>
        <v>0.2</v>
      </c>
      <c r="J8" s="39" t="s">
        <v>52</v>
      </c>
      <c r="K8" s="40"/>
      <c r="L8" s="16">
        <v>250</v>
      </c>
    </row>
    <row r="9" spans="2:12" s="2" customFormat="1" x14ac:dyDescent="0.2">
      <c r="B9" s="7">
        <v>3</v>
      </c>
      <c r="C9" s="7" t="s">
        <v>48</v>
      </c>
      <c r="D9" s="14" t="s">
        <v>39</v>
      </c>
      <c r="E9" s="15">
        <v>1000</v>
      </c>
      <c r="F9" s="16">
        <v>2.5</v>
      </c>
      <c r="G9" s="15">
        <v>10</v>
      </c>
      <c r="H9" s="16">
        <f>G9*F9/E9</f>
        <v>2.5000000000000001E-2</v>
      </c>
      <c r="J9" s="39" t="s">
        <v>53</v>
      </c>
      <c r="K9" s="40"/>
      <c r="L9" s="16">
        <v>50</v>
      </c>
    </row>
    <row r="10" spans="2:12" s="2" customFormat="1" x14ac:dyDescent="0.2">
      <c r="B10" s="7">
        <v>4</v>
      </c>
      <c r="C10" s="7" t="s">
        <v>49</v>
      </c>
      <c r="D10" s="14" t="s">
        <v>39</v>
      </c>
      <c r="E10" s="15">
        <v>100</v>
      </c>
      <c r="F10" s="16">
        <v>1</v>
      </c>
      <c r="G10" s="15">
        <v>5</v>
      </c>
      <c r="H10" s="16">
        <f>G10*F10/E10</f>
        <v>0.05</v>
      </c>
      <c r="J10" s="39" t="s">
        <v>54</v>
      </c>
      <c r="K10" s="40"/>
      <c r="L10" s="16">
        <v>30</v>
      </c>
    </row>
    <row r="11" spans="2:12" s="2" customFormat="1" x14ac:dyDescent="0.2">
      <c r="B11" s="7">
        <v>5</v>
      </c>
      <c r="C11" s="7" t="s">
        <v>50</v>
      </c>
      <c r="D11" s="14" t="s">
        <v>39</v>
      </c>
      <c r="E11" s="15">
        <v>1000</v>
      </c>
      <c r="F11" s="16">
        <v>3</v>
      </c>
      <c r="G11" s="15">
        <v>3</v>
      </c>
      <c r="H11" s="16">
        <f>G11*F11/E11</f>
        <v>8.9999999999999993E-3</v>
      </c>
      <c r="J11" s="39" t="s">
        <v>55</v>
      </c>
      <c r="K11" s="40"/>
      <c r="L11" s="16">
        <v>100</v>
      </c>
    </row>
    <row r="12" spans="2:12" s="2" customFormat="1" x14ac:dyDescent="0.2">
      <c r="B12" s="7">
        <v>6</v>
      </c>
      <c r="C12" s="7"/>
      <c r="D12" s="14"/>
      <c r="E12" s="15"/>
      <c r="F12" s="16"/>
      <c r="G12" s="15"/>
      <c r="H12" s="16"/>
      <c r="J12" s="39" t="s">
        <v>56</v>
      </c>
      <c r="K12" s="40"/>
      <c r="L12" s="16">
        <v>100</v>
      </c>
    </row>
    <row r="13" spans="2:12" s="2" customFormat="1" x14ac:dyDescent="0.2">
      <c r="B13" s="7">
        <v>7</v>
      </c>
      <c r="C13" s="7"/>
      <c r="D13" s="14"/>
      <c r="E13" s="15"/>
      <c r="F13" s="16"/>
      <c r="G13" s="15"/>
      <c r="H13" s="16"/>
      <c r="J13" s="39"/>
      <c r="K13" s="40"/>
      <c r="L13" s="16"/>
    </row>
    <row r="14" spans="2:12" s="2" customFormat="1" x14ac:dyDescent="0.2">
      <c r="B14" s="7">
        <v>8</v>
      </c>
      <c r="C14" s="7"/>
      <c r="D14" s="14"/>
      <c r="E14" s="15"/>
      <c r="F14" s="16"/>
      <c r="G14" s="15"/>
      <c r="H14" s="16"/>
      <c r="J14" s="39"/>
      <c r="K14" s="40"/>
      <c r="L14" s="16"/>
    </row>
    <row r="15" spans="2:12" s="2" customFormat="1" x14ac:dyDescent="0.2">
      <c r="B15" s="7">
        <v>9</v>
      </c>
      <c r="C15" s="7"/>
      <c r="D15" s="14"/>
      <c r="E15" s="15"/>
      <c r="F15" s="16"/>
      <c r="G15" s="15"/>
      <c r="H15" s="16"/>
      <c r="J15" s="39"/>
      <c r="K15" s="40"/>
      <c r="L15" s="16"/>
    </row>
    <row r="16" spans="2:12" s="2" customFormat="1" ht="19" x14ac:dyDescent="0.25">
      <c r="B16" s="7">
        <v>10</v>
      </c>
      <c r="C16" s="7"/>
      <c r="D16" s="14"/>
      <c r="E16" s="15"/>
      <c r="F16" s="16"/>
      <c r="G16" s="15"/>
      <c r="H16" s="16"/>
      <c r="J16" s="33" t="s">
        <v>46</v>
      </c>
      <c r="K16" s="33"/>
      <c r="L16" s="28">
        <f>SUM(L7:L15)</f>
        <v>1030</v>
      </c>
    </row>
    <row r="17" spans="2:10" s="2" customFormat="1" ht="21" x14ac:dyDescent="0.25">
      <c r="B17" s="17" t="s">
        <v>40</v>
      </c>
      <c r="C17" s="18"/>
      <c r="D17" s="17"/>
      <c r="E17" s="19"/>
      <c r="F17" s="19"/>
      <c r="G17" s="18"/>
      <c r="H17" s="20">
        <f>SUM(H7:H16)</f>
        <v>0.48400000000000004</v>
      </c>
    </row>
    <row r="18" spans="2:10" s="2" customFormat="1" x14ac:dyDescent="0.2"/>
    <row r="19" spans="2:10" s="2" customFormat="1" x14ac:dyDescent="0.2"/>
    <row r="20" spans="2:10" s="2" customFormat="1" ht="29" x14ac:dyDescent="0.35">
      <c r="B20" s="21" t="s">
        <v>41</v>
      </c>
      <c r="C20" s="21"/>
      <c r="D20" s="21"/>
      <c r="E20" s="21"/>
      <c r="F20" s="21"/>
      <c r="G20" s="21"/>
      <c r="H20" s="21"/>
      <c r="I20" s="21"/>
      <c r="J20" s="21"/>
    </row>
    <row r="21" spans="2:10" s="2" customFormat="1" ht="18" customHeight="1" x14ac:dyDescent="0.35">
      <c r="B21" s="22"/>
      <c r="C21" s="22"/>
      <c r="D21" s="22"/>
      <c r="E21" s="22"/>
      <c r="F21" s="22"/>
      <c r="G21" s="22"/>
      <c r="H21" s="22"/>
      <c r="I21" s="22"/>
    </row>
    <row r="22" spans="2:10" s="2" customFormat="1" ht="21" x14ac:dyDescent="0.25">
      <c r="B22" s="23" t="s">
        <v>33</v>
      </c>
      <c r="C22" s="23"/>
      <c r="D22" s="23"/>
      <c r="E22" s="23"/>
      <c r="F22" s="23"/>
      <c r="G22" s="23"/>
      <c r="H22" s="23"/>
      <c r="I22" s="23"/>
      <c r="J22" s="23"/>
    </row>
    <row r="23" spans="2:10" s="2" customFormat="1" ht="68" x14ac:dyDescent="0.2">
      <c r="B23" s="6" t="s">
        <v>34</v>
      </c>
      <c r="C23" s="5" t="s">
        <v>20</v>
      </c>
      <c r="D23" s="5" t="s">
        <v>18</v>
      </c>
      <c r="E23" s="5" t="s">
        <v>16</v>
      </c>
      <c r="F23" s="5" t="s">
        <v>14</v>
      </c>
      <c r="G23" s="5" t="s">
        <v>13</v>
      </c>
      <c r="H23" s="5" t="s">
        <v>11</v>
      </c>
      <c r="I23" s="5" t="s">
        <v>9</v>
      </c>
      <c r="J23" s="5" t="s">
        <v>7</v>
      </c>
    </row>
    <row r="24" spans="2:10" s="2" customFormat="1" x14ac:dyDescent="0.2">
      <c r="B24" s="7">
        <v>1</v>
      </c>
      <c r="C24" s="7" t="s">
        <v>42</v>
      </c>
      <c r="D24" s="16">
        <v>450</v>
      </c>
      <c r="E24" s="29">
        <v>0.372</v>
      </c>
      <c r="F24" s="16">
        <f>D24*E24+D24</f>
        <v>617.4</v>
      </c>
      <c r="G24" s="7">
        <f>8*5*4</f>
        <v>160</v>
      </c>
      <c r="H24" s="16">
        <f>F24/G24</f>
        <v>3.8587499999999997</v>
      </c>
      <c r="I24" s="7">
        <v>15</v>
      </c>
      <c r="J24" s="16">
        <f>H24/I24</f>
        <v>0.25724999999999998</v>
      </c>
    </row>
    <row r="25" spans="2:10" s="2" customFormat="1" x14ac:dyDescent="0.2">
      <c r="B25" s="7">
        <v>2</v>
      </c>
      <c r="C25" s="7" t="s">
        <v>43</v>
      </c>
      <c r="D25" s="24"/>
      <c r="E25" s="25"/>
      <c r="F25" s="26"/>
      <c r="G25" s="7"/>
      <c r="H25" s="16"/>
      <c r="I25" s="7"/>
      <c r="J25" s="16"/>
    </row>
    <row r="26" spans="2:10" s="2" customFormat="1" x14ac:dyDescent="0.2">
      <c r="B26" s="7">
        <v>3</v>
      </c>
      <c r="C26" s="7" t="s">
        <v>44</v>
      </c>
      <c r="D26" s="24"/>
      <c r="E26" s="25"/>
      <c r="F26" s="26"/>
      <c r="G26" s="7"/>
      <c r="H26" s="16"/>
      <c r="I26" s="7"/>
      <c r="J26" s="16"/>
    </row>
    <row r="27" spans="2:10" s="2" customFormat="1" x14ac:dyDescent="0.2">
      <c r="B27" s="7">
        <v>4</v>
      </c>
      <c r="C27" s="7"/>
      <c r="D27" s="24"/>
      <c r="E27" s="25"/>
      <c r="F27" s="26"/>
      <c r="G27" s="7"/>
      <c r="H27" s="16"/>
      <c r="I27" s="7"/>
      <c r="J27" s="16"/>
    </row>
    <row r="28" spans="2:10" s="2" customFormat="1" x14ac:dyDescent="0.2">
      <c r="B28" s="7">
        <v>5</v>
      </c>
      <c r="C28" s="7"/>
      <c r="D28" s="24"/>
      <c r="E28" s="25"/>
      <c r="F28" s="26"/>
      <c r="G28" s="7"/>
      <c r="H28" s="16"/>
      <c r="I28" s="7"/>
      <c r="J28" s="16"/>
    </row>
    <row r="29" spans="2:10" s="2" customFormat="1" ht="21" x14ac:dyDescent="0.25">
      <c r="B29" s="30" t="s">
        <v>40</v>
      </c>
      <c r="C29" s="31"/>
      <c r="D29" s="31"/>
      <c r="E29" s="31"/>
      <c r="F29" s="31"/>
      <c r="G29" s="31"/>
      <c r="H29" s="31"/>
      <c r="I29" s="32"/>
      <c r="J29" s="20">
        <f>SUM(J24:J28)</f>
        <v>0.25724999999999998</v>
      </c>
    </row>
    <row r="30" spans="2:10" s="2" customFormat="1" x14ac:dyDescent="0.2"/>
    <row r="31" spans="2:10" s="2" customFormat="1" x14ac:dyDescent="0.2"/>
    <row r="32" spans="2:10" s="2" customFormat="1" ht="29" x14ac:dyDescent="0.35">
      <c r="D32" s="21" t="s">
        <v>57</v>
      </c>
      <c r="E32" s="21"/>
      <c r="F32" s="21"/>
      <c r="G32" s="21"/>
    </row>
    <row r="33" spans="4:7" s="2" customFormat="1" ht="19" customHeight="1" x14ac:dyDescent="0.2"/>
    <row r="34" spans="4:7" s="2" customFormat="1" x14ac:dyDescent="0.2">
      <c r="D34" s="44" t="s">
        <v>61</v>
      </c>
      <c r="E34" s="44"/>
      <c r="F34" s="44"/>
      <c r="G34" s="47">
        <v>2</v>
      </c>
    </row>
    <row r="35" spans="4:7" s="2" customFormat="1" ht="5" customHeight="1" x14ac:dyDescent="0.2">
      <c r="D35" s="45"/>
      <c r="E35" s="45"/>
      <c r="F35" s="45"/>
      <c r="G35" s="42"/>
    </row>
    <row r="36" spans="4:7" s="2" customFormat="1" x14ac:dyDescent="0.2">
      <c r="D36" s="44" t="s">
        <v>59</v>
      </c>
      <c r="E36" s="44"/>
      <c r="F36" s="44"/>
      <c r="G36" s="47">
        <f>H17</f>
        <v>0.48400000000000004</v>
      </c>
    </row>
    <row r="37" spans="4:7" s="2" customFormat="1" ht="5" customHeight="1" x14ac:dyDescent="0.2">
      <c r="D37" s="46"/>
      <c r="E37" s="46"/>
      <c r="F37" s="46"/>
      <c r="G37" s="41"/>
    </row>
    <row r="38" spans="4:7" s="2" customFormat="1" x14ac:dyDescent="0.2">
      <c r="D38" s="44" t="s">
        <v>60</v>
      </c>
      <c r="E38" s="44"/>
      <c r="F38" s="44"/>
      <c r="G38" s="47">
        <f>J29</f>
        <v>0.25724999999999998</v>
      </c>
    </row>
    <row r="39" spans="4:7" s="2" customFormat="1" x14ac:dyDescent="0.2">
      <c r="D39" s="43"/>
      <c r="E39" s="43"/>
      <c r="F39" s="43"/>
    </row>
    <row r="40" spans="4:7" s="2" customFormat="1" x14ac:dyDescent="0.2">
      <c r="D40" s="48" t="s">
        <v>62</v>
      </c>
      <c r="E40" s="48"/>
      <c r="F40" s="48"/>
      <c r="G40" s="47">
        <f>G34-G36-G38</f>
        <v>1.25875</v>
      </c>
    </row>
    <row r="41" spans="4:7" s="2" customFormat="1" ht="5" customHeight="1" x14ac:dyDescent="0.2">
      <c r="D41" s="46"/>
      <c r="E41" s="46"/>
      <c r="F41" s="46"/>
      <c r="G41" s="41"/>
    </row>
    <row r="42" spans="4:7" s="2" customFormat="1" x14ac:dyDescent="0.2">
      <c r="D42" s="44" t="s">
        <v>45</v>
      </c>
      <c r="E42" s="44"/>
      <c r="F42" s="44"/>
      <c r="G42" s="47">
        <f>L16</f>
        <v>1030</v>
      </c>
    </row>
    <row r="43" spans="4:7" s="2" customFormat="1" x14ac:dyDescent="0.2">
      <c r="D43" s="43"/>
      <c r="E43" s="43"/>
      <c r="F43" s="43"/>
    </row>
    <row r="44" spans="4:7" s="2" customFormat="1" ht="19" x14ac:dyDescent="0.25">
      <c r="D44" s="49" t="s">
        <v>57</v>
      </c>
      <c r="E44" s="49"/>
      <c r="F44" s="49"/>
    </row>
    <row r="45" spans="4:7" s="2" customFormat="1" x14ac:dyDescent="0.2">
      <c r="D45" s="44" t="s">
        <v>63</v>
      </c>
      <c r="E45" s="44"/>
      <c r="F45" s="44"/>
      <c r="G45" s="50">
        <f>ROUND(G42/G40,0)</f>
        <v>818</v>
      </c>
    </row>
    <row r="46" spans="4:7" s="2" customFormat="1" ht="17" thickBot="1" x14ac:dyDescent="0.25"/>
    <row r="47" spans="4:7" s="2" customFormat="1" ht="24" customHeight="1" x14ac:dyDescent="0.2">
      <c r="D47" s="51" t="s">
        <v>64</v>
      </c>
      <c r="E47" s="52"/>
      <c r="F47" s="52"/>
      <c r="G47" s="53"/>
    </row>
    <row r="48" spans="4:7" s="2" customFormat="1" ht="24" customHeight="1" thickBot="1" x14ac:dyDescent="0.25">
      <c r="D48" s="54"/>
      <c r="E48" s="55"/>
      <c r="F48" s="55"/>
      <c r="G48" s="56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pans="11:13" s="2" customFormat="1" x14ac:dyDescent="0.2"/>
    <row r="98" spans="11:13" s="2" customFormat="1" x14ac:dyDescent="0.2"/>
    <row r="99" spans="11:13" s="2" customFormat="1" x14ac:dyDescent="0.2"/>
    <row r="100" spans="11:13" s="2" customFormat="1" x14ac:dyDescent="0.2"/>
    <row r="101" spans="11:13" s="2" customFormat="1" x14ac:dyDescent="0.2"/>
    <row r="102" spans="11:13" s="2" customFormat="1" x14ac:dyDescent="0.2"/>
    <row r="103" spans="11:13" s="2" customFormat="1" x14ac:dyDescent="0.2"/>
    <row r="104" spans="11:13" s="2" customFormat="1" x14ac:dyDescent="0.2"/>
    <row r="105" spans="11:13" s="2" customFormat="1" x14ac:dyDescent="0.2"/>
    <row r="106" spans="11:13" s="2" customFormat="1" x14ac:dyDescent="0.2"/>
    <row r="107" spans="11:13" s="2" customFormat="1" x14ac:dyDescent="0.2">
      <c r="K107" s="1"/>
      <c r="L107" s="1"/>
      <c r="M107" s="1"/>
    </row>
    <row r="108" spans="11:13" s="2" customFormat="1" x14ac:dyDescent="0.2">
      <c r="K108" s="1"/>
      <c r="L108" s="1"/>
      <c r="M108" s="1"/>
    </row>
    <row r="109" spans="11:13" s="2" customFormat="1" x14ac:dyDescent="0.2">
      <c r="K109" s="1"/>
      <c r="L109" s="1"/>
      <c r="M109" s="1"/>
    </row>
    <row r="110" spans="11:13" s="2" customFormat="1" x14ac:dyDescent="0.2">
      <c r="K110" s="1"/>
      <c r="L110" s="1"/>
      <c r="M110" s="1"/>
    </row>
    <row r="111" spans="11:13" s="2" customFormat="1" x14ac:dyDescent="0.2">
      <c r="K111" s="1"/>
      <c r="L111" s="1"/>
      <c r="M111" s="1"/>
    </row>
    <row r="112" spans="11:13" s="2" customFormat="1" x14ac:dyDescent="0.2">
      <c r="K112" s="1"/>
      <c r="L112" s="1"/>
      <c r="M112" s="1"/>
    </row>
  </sheetData>
  <mergeCells count="30">
    <mergeCell ref="D43:F43"/>
    <mergeCell ref="D44:F44"/>
    <mergeCell ref="D45:F45"/>
    <mergeCell ref="D47:G48"/>
    <mergeCell ref="D34:F34"/>
    <mergeCell ref="D36:F36"/>
    <mergeCell ref="D38:F38"/>
    <mergeCell ref="D39:F39"/>
    <mergeCell ref="D40:F40"/>
    <mergeCell ref="D42:F42"/>
    <mergeCell ref="J11:K11"/>
    <mergeCell ref="J12:K12"/>
    <mergeCell ref="J13:K13"/>
    <mergeCell ref="J14:K14"/>
    <mergeCell ref="J15:K15"/>
    <mergeCell ref="D32:G32"/>
    <mergeCell ref="J7:K7"/>
    <mergeCell ref="J8:K8"/>
    <mergeCell ref="J9:K9"/>
    <mergeCell ref="J10:K10"/>
    <mergeCell ref="B20:J20"/>
    <mergeCell ref="B22:J22"/>
    <mergeCell ref="B29:I29"/>
    <mergeCell ref="J3:L3"/>
    <mergeCell ref="J6:K6"/>
    <mergeCell ref="J5:L5"/>
    <mergeCell ref="B3:H3"/>
    <mergeCell ref="B5:H5"/>
    <mergeCell ref="B17:C17"/>
    <mergeCell ref="D17:G17"/>
  </mergeCells>
  <pageMargins left="0.7" right="0.7" top="0.75" bottom="0.75" header="0.3" footer="0.3"/>
  <ignoredErrors>
    <ignoredError sqref="G42:G43 G36 G38:G40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AC61-D033-1C47-AE0A-C1012E5C5BE7}">
  <dimension ref="B2:M112"/>
  <sheetViews>
    <sheetView tabSelected="1" topLeftCell="A47" workbookViewId="0">
      <selection activeCell="J50" sqref="J50"/>
    </sheetView>
  </sheetViews>
  <sheetFormatPr baseColWidth="10" defaultRowHeight="16" x14ac:dyDescent="0.2"/>
  <cols>
    <col min="1" max="1" width="10.83203125" style="1"/>
    <col min="2" max="2" width="5" style="1" bestFit="1" customWidth="1"/>
    <col min="3" max="3" width="24.6640625" style="1" customWidth="1"/>
    <col min="4" max="8" width="12.6640625" style="1" customWidth="1"/>
    <col min="9" max="10" width="12.1640625" style="1" customWidth="1"/>
    <col min="11" max="12" width="16.33203125" style="1" customWidth="1"/>
    <col min="13" max="13" width="14.83203125" style="1" customWidth="1"/>
    <col min="14" max="16384" width="10.83203125" style="1"/>
  </cols>
  <sheetData>
    <row r="2" spans="2:12" s="2" customFormat="1" x14ac:dyDescent="0.2">
      <c r="B2" s="11"/>
    </row>
    <row r="3" spans="2:12" s="2" customFormat="1" ht="29" x14ac:dyDescent="0.35">
      <c r="B3" s="12" t="s">
        <v>32</v>
      </c>
      <c r="C3" s="12"/>
      <c r="D3" s="12"/>
      <c r="E3" s="12"/>
      <c r="F3" s="12"/>
      <c r="G3" s="12"/>
      <c r="H3" s="12"/>
      <c r="J3" s="27" t="s">
        <v>45</v>
      </c>
      <c r="K3" s="34"/>
      <c r="L3" s="34"/>
    </row>
    <row r="4" spans="2:12" s="2" customFormat="1" ht="29" x14ac:dyDescent="0.35">
      <c r="J4" s="22"/>
      <c r="K4" s="22"/>
      <c r="L4" s="22"/>
    </row>
    <row r="5" spans="2:12" s="2" customFormat="1" ht="23" customHeight="1" x14ac:dyDescent="0.25">
      <c r="B5" s="13" t="s">
        <v>33</v>
      </c>
      <c r="C5" s="13"/>
      <c r="D5" s="13"/>
      <c r="E5" s="13"/>
      <c r="F5" s="13"/>
      <c r="G5" s="13"/>
      <c r="H5" s="13"/>
      <c r="J5" s="37" t="s">
        <v>58</v>
      </c>
      <c r="K5" s="38"/>
      <c r="L5" s="38"/>
    </row>
    <row r="6" spans="2:12" s="2" customFormat="1" ht="51" x14ac:dyDescent="0.2">
      <c r="B6" s="6" t="s">
        <v>34</v>
      </c>
      <c r="C6" s="6" t="s">
        <v>31</v>
      </c>
      <c r="D6" s="6" t="s">
        <v>35</v>
      </c>
      <c r="E6" s="6" t="s">
        <v>36</v>
      </c>
      <c r="F6" s="6" t="s">
        <v>37</v>
      </c>
      <c r="G6" s="6" t="s">
        <v>23</v>
      </c>
      <c r="H6" s="6" t="s">
        <v>21</v>
      </c>
      <c r="J6" s="35" t="s">
        <v>5</v>
      </c>
      <c r="K6" s="36"/>
      <c r="L6" s="5" t="s">
        <v>3</v>
      </c>
    </row>
    <row r="7" spans="2:12" s="2" customFormat="1" x14ac:dyDescent="0.2">
      <c r="B7" s="7">
        <v>1</v>
      </c>
      <c r="C7" s="7" t="s">
        <v>38</v>
      </c>
      <c r="D7" s="14" t="s">
        <v>39</v>
      </c>
      <c r="E7" s="15">
        <v>1000</v>
      </c>
      <c r="F7" s="16">
        <v>1</v>
      </c>
      <c r="G7" s="15">
        <v>1</v>
      </c>
      <c r="H7" s="16">
        <f>G7*F7/E7</f>
        <v>1E-3</v>
      </c>
      <c r="J7" s="39"/>
      <c r="K7" s="40"/>
      <c r="L7" s="16">
        <v>0.01</v>
      </c>
    </row>
    <row r="8" spans="2:12" s="2" customFormat="1" x14ac:dyDescent="0.2">
      <c r="B8" s="7">
        <v>2</v>
      </c>
      <c r="C8" s="7"/>
      <c r="D8" s="14"/>
      <c r="E8" s="15"/>
      <c r="F8" s="16"/>
      <c r="G8" s="15"/>
      <c r="H8" s="16"/>
      <c r="J8" s="39"/>
      <c r="K8" s="40"/>
      <c r="L8" s="16"/>
    </row>
    <row r="9" spans="2:12" s="2" customFormat="1" x14ac:dyDescent="0.2">
      <c r="B9" s="7">
        <v>3</v>
      </c>
      <c r="C9" s="7"/>
      <c r="D9" s="14"/>
      <c r="E9" s="15"/>
      <c r="F9" s="16"/>
      <c r="G9" s="15"/>
      <c r="H9" s="16"/>
      <c r="J9" s="39"/>
      <c r="K9" s="40"/>
      <c r="L9" s="16"/>
    </row>
    <row r="10" spans="2:12" s="2" customFormat="1" x14ac:dyDescent="0.2">
      <c r="B10" s="7">
        <v>4</v>
      </c>
      <c r="C10" s="7"/>
      <c r="D10" s="14"/>
      <c r="E10" s="15"/>
      <c r="F10" s="16"/>
      <c r="G10" s="15"/>
      <c r="H10" s="16"/>
      <c r="J10" s="39"/>
      <c r="K10" s="40"/>
      <c r="L10" s="16"/>
    </row>
    <row r="11" spans="2:12" s="2" customFormat="1" x14ac:dyDescent="0.2">
      <c r="B11" s="7">
        <v>5</v>
      </c>
      <c r="C11" s="7"/>
      <c r="D11" s="14"/>
      <c r="E11" s="15"/>
      <c r="F11" s="16"/>
      <c r="G11" s="15"/>
      <c r="H11" s="16"/>
      <c r="J11" s="39"/>
      <c r="K11" s="40"/>
      <c r="L11" s="16"/>
    </row>
    <row r="12" spans="2:12" s="2" customFormat="1" x14ac:dyDescent="0.2">
      <c r="B12" s="7">
        <v>6</v>
      </c>
      <c r="C12" s="7"/>
      <c r="D12" s="14"/>
      <c r="E12" s="15"/>
      <c r="F12" s="16"/>
      <c r="G12" s="15"/>
      <c r="H12" s="16"/>
      <c r="J12" s="39"/>
      <c r="K12" s="40"/>
      <c r="L12" s="16"/>
    </row>
    <row r="13" spans="2:12" s="2" customFormat="1" x14ac:dyDescent="0.2">
      <c r="B13" s="7">
        <v>7</v>
      </c>
      <c r="C13" s="7"/>
      <c r="D13" s="14"/>
      <c r="E13" s="15"/>
      <c r="F13" s="16"/>
      <c r="G13" s="15"/>
      <c r="H13" s="16"/>
      <c r="J13" s="39"/>
      <c r="K13" s="40"/>
      <c r="L13" s="16"/>
    </row>
    <row r="14" spans="2:12" s="2" customFormat="1" x14ac:dyDescent="0.2">
      <c r="B14" s="7">
        <v>8</v>
      </c>
      <c r="C14" s="7"/>
      <c r="D14" s="14"/>
      <c r="E14" s="15"/>
      <c r="F14" s="16"/>
      <c r="G14" s="15"/>
      <c r="H14" s="16"/>
      <c r="J14" s="39"/>
      <c r="K14" s="40"/>
      <c r="L14" s="16"/>
    </row>
    <row r="15" spans="2:12" s="2" customFormat="1" x14ac:dyDescent="0.2">
      <c r="B15" s="7">
        <v>9</v>
      </c>
      <c r="C15" s="7"/>
      <c r="D15" s="14"/>
      <c r="E15" s="15"/>
      <c r="F15" s="16"/>
      <c r="G15" s="15"/>
      <c r="H15" s="16"/>
      <c r="J15" s="39"/>
      <c r="K15" s="40"/>
      <c r="L15" s="16"/>
    </row>
    <row r="16" spans="2:12" s="2" customFormat="1" ht="19" x14ac:dyDescent="0.25">
      <c r="B16" s="7">
        <v>10</v>
      </c>
      <c r="C16" s="7"/>
      <c r="D16" s="14"/>
      <c r="E16" s="15"/>
      <c r="F16" s="16"/>
      <c r="G16" s="15"/>
      <c r="H16" s="16"/>
      <c r="J16" s="33" t="s">
        <v>46</v>
      </c>
      <c r="K16" s="33"/>
      <c r="L16" s="28">
        <f>SUM(L7:L15)</f>
        <v>0.01</v>
      </c>
    </row>
    <row r="17" spans="2:10" s="2" customFormat="1" ht="21" x14ac:dyDescent="0.25">
      <c r="B17" s="17" t="s">
        <v>40</v>
      </c>
      <c r="C17" s="18"/>
      <c r="D17" s="17"/>
      <c r="E17" s="19"/>
      <c r="F17" s="19"/>
      <c r="G17" s="18"/>
      <c r="H17" s="20">
        <f>SUM(H7:H16)</f>
        <v>1E-3</v>
      </c>
    </row>
    <row r="18" spans="2:10" s="2" customFormat="1" x14ac:dyDescent="0.2"/>
    <row r="19" spans="2:10" s="2" customFormat="1" x14ac:dyDescent="0.2"/>
    <row r="20" spans="2:10" s="2" customFormat="1" ht="29" x14ac:dyDescent="0.35">
      <c r="B20" s="21" t="s">
        <v>41</v>
      </c>
      <c r="C20" s="21"/>
      <c r="D20" s="21"/>
      <c r="E20" s="21"/>
      <c r="F20" s="21"/>
      <c r="G20" s="21"/>
      <c r="H20" s="21"/>
      <c r="I20" s="21"/>
      <c r="J20" s="21"/>
    </row>
    <row r="21" spans="2:10" s="2" customFormat="1" ht="18" customHeight="1" x14ac:dyDescent="0.35">
      <c r="B21" s="22"/>
      <c r="C21" s="22"/>
      <c r="D21" s="22"/>
      <c r="E21" s="22"/>
      <c r="F21" s="22"/>
      <c r="G21" s="22"/>
      <c r="H21" s="22"/>
      <c r="I21" s="22"/>
    </row>
    <row r="22" spans="2:10" s="2" customFormat="1" ht="21" x14ac:dyDescent="0.25">
      <c r="B22" s="23" t="s">
        <v>33</v>
      </c>
      <c r="C22" s="23"/>
      <c r="D22" s="23"/>
      <c r="E22" s="23"/>
      <c r="F22" s="23"/>
      <c r="G22" s="23"/>
      <c r="H22" s="23"/>
      <c r="I22" s="23"/>
      <c r="J22" s="23"/>
    </row>
    <row r="23" spans="2:10" s="2" customFormat="1" ht="68" x14ac:dyDescent="0.2">
      <c r="B23" s="6" t="s">
        <v>34</v>
      </c>
      <c r="C23" s="5" t="s">
        <v>20</v>
      </c>
      <c r="D23" s="5" t="s">
        <v>18</v>
      </c>
      <c r="E23" s="5" t="s">
        <v>16</v>
      </c>
      <c r="F23" s="5" t="s">
        <v>14</v>
      </c>
      <c r="G23" s="5" t="s">
        <v>13</v>
      </c>
      <c r="H23" s="5" t="s">
        <v>11</v>
      </c>
      <c r="I23" s="5" t="s">
        <v>9</v>
      </c>
      <c r="J23" s="5" t="s">
        <v>7</v>
      </c>
    </row>
    <row r="24" spans="2:10" s="2" customFormat="1" x14ac:dyDescent="0.2">
      <c r="B24" s="7">
        <v>1</v>
      </c>
      <c r="C24" s="7" t="s">
        <v>42</v>
      </c>
      <c r="D24" s="16">
        <v>0</v>
      </c>
      <c r="E24" s="29">
        <v>0.372</v>
      </c>
      <c r="F24" s="16">
        <f>D24*E24+D24</f>
        <v>0</v>
      </c>
      <c r="G24" s="7">
        <f>8*5*4</f>
        <v>160</v>
      </c>
      <c r="H24" s="16">
        <f>F24/G24</f>
        <v>0</v>
      </c>
      <c r="I24" s="7">
        <v>15</v>
      </c>
      <c r="J24" s="16">
        <f>H24/I24</f>
        <v>0</v>
      </c>
    </row>
    <row r="25" spans="2:10" s="2" customFormat="1" x14ac:dyDescent="0.2">
      <c r="B25" s="7">
        <v>2</v>
      </c>
      <c r="C25" s="7" t="s">
        <v>43</v>
      </c>
      <c r="D25" s="24"/>
      <c r="E25" s="25"/>
      <c r="F25" s="26"/>
      <c r="G25" s="7"/>
      <c r="H25" s="16"/>
      <c r="I25" s="7"/>
      <c r="J25" s="16"/>
    </row>
    <row r="26" spans="2:10" s="2" customFormat="1" x14ac:dyDescent="0.2">
      <c r="B26" s="7">
        <v>3</v>
      </c>
      <c r="C26" s="7" t="s">
        <v>44</v>
      </c>
      <c r="D26" s="24"/>
      <c r="E26" s="25"/>
      <c r="F26" s="26"/>
      <c r="G26" s="7"/>
      <c r="H26" s="16"/>
      <c r="I26" s="7"/>
      <c r="J26" s="16"/>
    </row>
    <row r="27" spans="2:10" s="2" customFormat="1" x14ac:dyDescent="0.2">
      <c r="B27" s="7">
        <v>4</v>
      </c>
      <c r="C27" s="7"/>
      <c r="D27" s="24"/>
      <c r="E27" s="25"/>
      <c r="F27" s="26"/>
      <c r="G27" s="7"/>
      <c r="H27" s="16"/>
      <c r="I27" s="7"/>
      <c r="J27" s="16"/>
    </row>
    <row r="28" spans="2:10" s="2" customFormat="1" x14ac:dyDescent="0.2">
      <c r="B28" s="7">
        <v>5</v>
      </c>
      <c r="C28" s="7"/>
      <c r="D28" s="24"/>
      <c r="E28" s="25"/>
      <c r="F28" s="26"/>
      <c r="G28" s="7"/>
      <c r="H28" s="16"/>
      <c r="I28" s="7"/>
      <c r="J28" s="16"/>
    </row>
    <row r="29" spans="2:10" s="2" customFormat="1" ht="21" x14ac:dyDescent="0.25">
      <c r="B29" s="30" t="s">
        <v>40</v>
      </c>
      <c r="C29" s="31"/>
      <c r="D29" s="31"/>
      <c r="E29" s="31"/>
      <c r="F29" s="31"/>
      <c r="G29" s="31"/>
      <c r="H29" s="31"/>
      <c r="I29" s="32"/>
      <c r="J29" s="20">
        <f>SUM(J24:J28)</f>
        <v>0</v>
      </c>
    </row>
    <row r="30" spans="2:10" s="2" customFormat="1" x14ac:dyDescent="0.2"/>
    <row r="31" spans="2:10" s="2" customFormat="1" x14ac:dyDescent="0.2"/>
    <row r="32" spans="2:10" s="2" customFormat="1" ht="29" x14ac:dyDescent="0.35">
      <c r="D32" s="21" t="s">
        <v>57</v>
      </c>
      <c r="E32" s="21"/>
      <c r="F32" s="21"/>
      <c r="G32" s="21"/>
    </row>
    <row r="33" spans="4:7" s="2" customFormat="1" ht="19" customHeight="1" x14ac:dyDescent="0.2"/>
    <row r="34" spans="4:7" s="2" customFormat="1" x14ac:dyDescent="0.2">
      <c r="D34" s="44" t="s">
        <v>61</v>
      </c>
      <c r="E34" s="44"/>
      <c r="F34" s="44"/>
      <c r="G34" s="47">
        <v>0.01</v>
      </c>
    </row>
    <row r="35" spans="4:7" s="2" customFormat="1" ht="5" customHeight="1" x14ac:dyDescent="0.2">
      <c r="D35" s="45"/>
      <c r="E35" s="45"/>
      <c r="F35" s="45"/>
      <c r="G35" s="42"/>
    </row>
    <row r="36" spans="4:7" s="2" customFormat="1" x14ac:dyDescent="0.2">
      <c r="D36" s="44" t="s">
        <v>59</v>
      </c>
      <c r="E36" s="44"/>
      <c r="F36" s="44"/>
      <c r="G36" s="47">
        <f>H17</f>
        <v>1E-3</v>
      </c>
    </row>
    <row r="37" spans="4:7" s="2" customFormat="1" ht="5" customHeight="1" x14ac:dyDescent="0.2">
      <c r="D37" s="46"/>
      <c r="E37" s="46"/>
      <c r="F37" s="46"/>
      <c r="G37" s="41"/>
    </row>
    <row r="38" spans="4:7" s="2" customFormat="1" x14ac:dyDescent="0.2">
      <c r="D38" s="44" t="s">
        <v>60</v>
      </c>
      <c r="E38" s="44"/>
      <c r="F38" s="44"/>
      <c r="G38" s="47">
        <f>J29</f>
        <v>0</v>
      </c>
    </row>
    <row r="39" spans="4:7" s="2" customFormat="1" x14ac:dyDescent="0.2">
      <c r="D39" s="43"/>
      <c r="E39" s="43"/>
      <c r="F39" s="43"/>
    </row>
    <row r="40" spans="4:7" s="2" customFormat="1" x14ac:dyDescent="0.2">
      <c r="D40" s="48" t="s">
        <v>62</v>
      </c>
      <c r="E40" s="48"/>
      <c r="F40" s="48"/>
      <c r="G40" s="47">
        <f>G34-G36-G38</f>
        <v>9.0000000000000011E-3</v>
      </c>
    </row>
    <row r="41" spans="4:7" s="2" customFormat="1" ht="5" customHeight="1" x14ac:dyDescent="0.2">
      <c r="D41" s="46"/>
      <c r="E41" s="46"/>
      <c r="F41" s="46"/>
      <c r="G41" s="41"/>
    </row>
    <row r="42" spans="4:7" s="2" customFormat="1" x14ac:dyDescent="0.2">
      <c r="D42" s="44" t="s">
        <v>45</v>
      </c>
      <c r="E42" s="44"/>
      <c r="F42" s="44"/>
      <c r="G42" s="47">
        <f>L16</f>
        <v>0.01</v>
      </c>
    </row>
    <row r="43" spans="4:7" s="2" customFormat="1" x14ac:dyDescent="0.2">
      <c r="D43" s="43"/>
      <c r="E43" s="43"/>
      <c r="F43" s="43"/>
    </row>
    <row r="44" spans="4:7" s="2" customFormat="1" ht="19" x14ac:dyDescent="0.25">
      <c r="D44" s="49" t="s">
        <v>57</v>
      </c>
      <c r="E44" s="49"/>
      <c r="F44" s="49"/>
    </row>
    <row r="45" spans="4:7" s="2" customFormat="1" x14ac:dyDescent="0.2">
      <c r="D45" s="44" t="s">
        <v>63</v>
      </c>
      <c r="E45" s="44"/>
      <c r="F45" s="44"/>
      <c r="G45" s="50">
        <f>ROUND(G42/G40,0)</f>
        <v>1</v>
      </c>
    </row>
    <row r="46" spans="4:7" s="2" customFormat="1" ht="17" thickBot="1" x14ac:dyDescent="0.25"/>
    <row r="47" spans="4:7" s="2" customFormat="1" ht="24" customHeight="1" x14ac:dyDescent="0.2">
      <c r="D47" s="51" t="s">
        <v>64</v>
      </c>
      <c r="E47" s="52"/>
      <c r="F47" s="52"/>
      <c r="G47" s="53"/>
    </row>
    <row r="48" spans="4:7" s="2" customFormat="1" ht="24" customHeight="1" thickBot="1" x14ac:dyDescent="0.25">
      <c r="D48" s="54"/>
      <c r="E48" s="55"/>
      <c r="F48" s="55"/>
      <c r="G48" s="56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pans="11:13" s="2" customFormat="1" x14ac:dyDescent="0.2"/>
    <row r="98" spans="11:13" s="2" customFormat="1" x14ac:dyDescent="0.2"/>
    <row r="99" spans="11:13" s="2" customFormat="1" x14ac:dyDescent="0.2"/>
    <row r="100" spans="11:13" s="2" customFormat="1" x14ac:dyDescent="0.2"/>
    <row r="101" spans="11:13" s="2" customFormat="1" x14ac:dyDescent="0.2"/>
    <row r="102" spans="11:13" s="2" customFormat="1" x14ac:dyDescent="0.2"/>
    <row r="103" spans="11:13" s="2" customFormat="1" x14ac:dyDescent="0.2"/>
    <row r="104" spans="11:13" s="2" customFormat="1" x14ac:dyDescent="0.2"/>
    <row r="105" spans="11:13" s="2" customFormat="1" x14ac:dyDescent="0.2"/>
    <row r="106" spans="11:13" s="2" customFormat="1" x14ac:dyDescent="0.2"/>
    <row r="107" spans="11:13" s="2" customFormat="1" x14ac:dyDescent="0.2">
      <c r="K107" s="1"/>
      <c r="L107" s="1"/>
      <c r="M107" s="1"/>
    </row>
    <row r="108" spans="11:13" s="2" customFormat="1" x14ac:dyDescent="0.2">
      <c r="K108" s="1"/>
      <c r="L108" s="1"/>
      <c r="M108" s="1"/>
    </row>
    <row r="109" spans="11:13" s="2" customFormat="1" x14ac:dyDescent="0.2">
      <c r="K109" s="1"/>
      <c r="L109" s="1"/>
      <c r="M109" s="1"/>
    </row>
    <row r="110" spans="11:13" s="2" customFormat="1" x14ac:dyDescent="0.2">
      <c r="K110" s="1"/>
      <c r="L110" s="1"/>
      <c r="M110" s="1"/>
    </row>
    <row r="111" spans="11:13" s="2" customFormat="1" x14ac:dyDescent="0.2">
      <c r="K111" s="1"/>
      <c r="L111" s="1"/>
      <c r="M111" s="1"/>
    </row>
    <row r="112" spans="11:13" s="2" customFormat="1" x14ac:dyDescent="0.2">
      <c r="K112" s="1"/>
      <c r="L112" s="1"/>
      <c r="M112" s="1"/>
    </row>
  </sheetData>
  <mergeCells count="30">
    <mergeCell ref="D40:F40"/>
    <mergeCell ref="D42:F42"/>
    <mergeCell ref="D43:F43"/>
    <mergeCell ref="D44:F44"/>
    <mergeCell ref="D45:F45"/>
    <mergeCell ref="D47:G48"/>
    <mergeCell ref="B29:I29"/>
    <mergeCell ref="D32:G32"/>
    <mergeCell ref="D34:F34"/>
    <mergeCell ref="D36:F36"/>
    <mergeCell ref="D38:F38"/>
    <mergeCell ref="D39:F39"/>
    <mergeCell ref="J14:K14"/>
    <mergeCell ref="J15:K15"/>
    <mergeCell ref="B17:C17"/>
    <mergeCell ref="D17:G17"/>
    <mergeCell ref="B20:J20"/>
    <mergeCell ref="B22:J22"/>
    <mergeCell ref="J8:K8"/>
    <mergeCell ref="J9:K9"/>
    <mergeCell ref="J10:K10"/>
    <mergeCell ref="J11:K11"/>
    <mergeCell ref="J12:K12"/>
    <mergeCell ref="J13:K13"/>
    <mergeCell ref="B3:H3"/>
    <mergeCell ref="J3:L3"/>
    <mergeCell ref="B5:H5"/>
    <mergeCell ref="J5:L5"/>
    <mergeCell ref="J6:K6"/>
    <mergeCell ref="J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Indicaciones</vt:lpstr>
      <vt:lpstr>Ejemplo</vt:lpstr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2023-03-13T21:34:00Z</dcterms:created>
  <dcterms:modified xsi:type="dcterms:W3CDTF">2023-03-13T22:15:40Z</dcterms:modified>
</cp:coreProperties>
</file>